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I\FINANCIJSKI PLANOVI\2023\I. rebalans financijskog plana\"/>
    </mc:Choice>
  </mc:AlternateContent>
  <bookViews>
    <workbookView xWindow="-120" yWindow="-120" windowWidth="29040" windowHeight="15720"/>
  </bookViews>
  <sheets>
    <sheet name="SAŽETAK" sheetId="1" r:id="rId1"/>
    <sheet name=" Račun prihoda i rashoda-ŠKOLA" sheetId="3" r:id="rId2"/>
    <sheet name="Račun prihoda i rashoda - DOM" sheetId="10" r:id="rId3"/>
    <sheet name="POSEBNI DIO-ŠKOLA" sheetId="7" r:id="rId4"/>
    <sheet name="POSEBNI DIO-DOM" sheetId="1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17" i="1"/>
  <c r="F16" i="1"/>
  <c r="F15" i="1"/>
  <c r="F12" i="1"/>
  <c r="E55" i="3"/>
  <c r="E41" i="3"/>
  <c r="E36" i="3"/>
  <c r="E45" i="3"/>
  <c r="E53" i="3"/>
  <c r="E30" i="3"/>
  <c r="E27" i="3"/>
  <c r="E23" i="7"/>
  <c r="E25" i="7"/>
  <c r="E26" i="7"/>
  <c r="E30" i="7"/>
  <c r="E34" i="10"/>
  <c r="E37" i="10"/>
  <c r="E35" i="10" l="1"/>
  <c r="E15" i="10"/>
  <c r="E27" i="11"/>
  <c r="E24" i="11"/>
  <c r="E23" i="11" s="1"/>
  <c r="E48" i="7" l="1"/>
  <c r="E47" i="7" s="1"/>
  <c r="E46" i="7" s="1"/>
  <c r="E7" i="7"/>
  <c r="E6" i="7" s="1"/>
  <c r="E43" i="7"/>
  <c r="E42" i="7" s="1"/>
  <c r="E40" i="7"/>
  <c r="E39" i="7"/>
  <c r="E38" i="7"/>
  <c r="E33" i="7"/>
  <c r="E32" i="7" s="1"/>
  <c r="E29" i="7"/>
  <c r="E27" i="7" s="1"/>
  <c r="E28" i="7"/>
  <c r="E22" i="7"/>
  <c r="E14" i="7" s="1"/>
  <c r="E16" i="7"/>
  <c r="E20" i="7"/>
  <c r="E9" i="7"/>
  <c r="E8" i="7" s="1"/>
  <c r="E18" i="11"/>
  <c r="E17" i="11" s="1"/>
  <c r="E21" i="11"/>
  <c r="E15" i="11"/>
  <c r="E14" i="11" s="1"/>
  <c r="E13" i="11" s="1"/>
  <c r="E12" i="11" s="1"/>
  <c r="E9" i="11"/>
  <c r="E8" i="11" s="1"/>
  <c r="E7" i="11" s="1"/>
  <c r="E6" i="11" s="1"/>
  <c r="E37" i="7" l="1"/>
  <c r="E36" i="7" s="1"/>
  <c r="E15" i="7"/>
  <c r="E52" i="7" s="1"/>
  <c r="F14" i="1"/>
  <c r="F11" i="1"/>
  <c r="E52" i="3" l="1"/>
  <c r="E51" i="3" s="1"/>
  <c r="E48" i="3"/>
  <c r="E42" i="3"/>
  <c r="E37" i="3"/>
  <c r="E24" i="3"/>
  <c r="E23" i="3" s="1"/>
  <c r="E20" i="3"/>
  <c r="E16" i="3"/>
  <c r="E14" i="3"/>
  <c r="E11" i="3"/>
  <c r="E28" i="10"/>
  <c r="E27" i="10" s="1"/>
  <c r="E39" i="10" s="1"/>
  <c r="E10" i="10"/>
  <c r="E21" i="10" s="1"/>
  <c r="E11" i="10"/>
  <c r="E35" i="3" l="1"/>
  <c r="E10" i="3"/>
  <c r="E13" i="7"/>
</calcChain>
</file>

<file path=xl/sharedStrings.xml><?xml version="1.0" encoding="utf-8"?>
<sst xmlns="http://schemas.openxmlformats.org/spreadsheetml/2006/main" count="216" uniqueCount="90">
  <si>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</si>
  <si>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</si>
  <si>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</si>
  <si>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</si>
  <si>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</si>
  <si>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</si>
  <si>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</si>
  <si>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</si>
  <si>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</si>
  <si>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</si>
  <si>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</si>
  <si>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</si>
  <si>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</si>
  <si>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</si>
  <si>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</si>
  <si>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</si>
  <si>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</si>
  <si>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</si>
  <si>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</si>
  <si>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</si>
  <si>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</si>
  <si>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</si>
  <si>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</si>
  <si>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</si>
  <si>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</si>
  <si>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</si>
  <si>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</si>
  <si>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</si>
  <si>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</si>
  <si>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</si>
  <si>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</si>
  <si>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A) SAŽETAK RAČUNA PRIHODA I RASHODA</t>
  </si>
  <si>
    <t>B) SAŽETAK RAČUNA FINANCIRANJA</t>
  </si>
  <si>
    <t>UKUPAN DONOS VIŠKA / MANJKA IZ PRETHODNE(IH) GODINE***</t>
  </si>
  <si>
    <t>Plan za 2023.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</si>
  <si>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</si>
  <si>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</si>
  <si>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</si>
  <si>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Ostali prihodi za posebne namjene</t>
  </si>
  <si>
    <t>Rashodi za nabavu proizvedene dugotrajne imovine</t>
  </si>
  <si>
    <t>C) PRENESENI VIŠAK ILI PRENESENI MANJAK I VIŠEGODIŠNJI PLAN URAVNOTEŽENJA</t>
  </si>
  <si>
    <t>Prihodi po posebnim propisima</t>
  </si>
  <si>
    <t>Prihodi od prodaje proizvoda i robe te pruženih usluga i prihodi od donacija</t>
  </si>
  <si>
    <t>Decentralizacija</t>
  </si>
  <si>
    <t>UKUPNO</t>
  </si>
  <si>
    <t>Financijski rashodi</t>
  </si>
  <si>
    <t>Prihodi posebne namjene</t>
  </si>
  <si>
    <t>Višak prihoda</t>
  </si>
  <si>
    <t>UKUPNO PRIHODI + VIŠAK</t>
  </si>
  <si>
    <t>JLS</t>
  </si>
  <si>
    <t>Prihodi od imovine</t>
  </si>
  <si>
    <t>Prihodi od nefinacijske imovine</t>
  </si>
  <si>
    <t>Prihodi od nefinancijske imovine</t>
  </si>
  <si>
    <t>PROGRAM J01 1002</t>
  </si>
  <si>
    <t>UČENIČKI DOM - ZAKONSKI STANDARD</t>
  </si>
  <si>
    <t>Aktivnost A102000</t>
  </si>
  <si>
    <t>Redovni poslovi učeničkog doma</t>
  </si>
  <si>
    <t>Izvor financiranja 1.3.</t>
  </si>
  <si>
    <t>PROGRAM J01 1003</t>
  </si>
  <si>
    <t>Aktivnost A102003</t>
  </si>
  <si>
    <t>Financiranje-ostali rashodi - UD</t>
  </si>
  <si>
    <t>Izvor financiranja 3.1.1.</t>
  </si>
  <si>
    <t>Izvor financiranja 4.3.1.</t>
  </si>
  <si>
    <t>DOPUNSKI NASTAVNI I VANNASTAVNI PROGRAM ŠKOLA I OBRAZOVNIH INSTITUCIJA</t>
  </si>
  <si>
    <t>PROGRAM J01 1001</t>
  </si>
  <si>
    <t>SREDNJEŠKOLSKO OBRAZOVANJE - ZAKONSKI STANDARD</t>
  </si>
  <si>
    <t xml:space="preserve">Aktivnost A102000 </t>
  </si>
  <si>
    <t xml:space="preserve">Redovni poslovi ustanova srednješkolskog obrazovanja </t>
  </si>
  <si>
    <t>Aktivnost A102002</t>
  </si>
  <si>
    <t>Financiranje - ostali rashodi SŠ</t>
  </si>
  <si>
    <t>Izvor financiranja 5.4.1.</t>
  </si>
  <si>
    <t>Izvor financiranja 5.2.1.</t>
  </si>
  <si>
    <t>Ministarstvo PK</t>
  </si>
  <si>
    <t>JLS PK</t>
  </si>
  <si>
    <t>Izvor financiranja 5.7.1.</t>
  </si>
  <si>
    <t>Ministarstvo prijenos EU PK</t>
  </si>
  <si>
    <t>Izvor financiranja 7.1.1.</t>
  </si>
  <si>
    <t>Prihodi od prodaje nefinancijske imovine PK</t>
  </si>
  <si>
    <t>Tekući projekt T103017</t>
  </si>
  <si>
    <t>Projekt Baltazar</t>
  </si>
  <si>
    <t>Izvor financiranja 5.7.</t>
  </si>
  <si>
    <t>Ministarstvo - prijenos EU</t>
  </si>
  <si>
    <t xml:space="preserve">I. REBALANS FINANCIJSKOG PLANA UČENIČKOG DOMA 
ZA 2023. </t>
  </si>
  <si>
    <t xml:space="preserve">I. REBALANS FINANCIJSKOG PLANA SREDNJE ŠKOLE BEDEKOVČINA 
ZA 2023. </t>
  </si>
  <si>
    <t>I. REBALANS FINANCIJSKOG PLANA UČENIČKOG DOMA
ZA 2023.</t>
  </si>
  <si>
    <t>I. REBALANS FINANCIJSKOG PLANA SREDNJE ŠKOLE BEDEKOVČINA ZA 2023.</t>
  </si>
  <si>
    <t xml:space="preserve">I. REBALANS FINANCIJSKOG PLANA SREDNJE ŠKOLE BEDEKOVČINA I UČENIČKOG DOMA ZA 2023. </t>
  </si>
  <si>
    <t>KLASA: 400-02/23-01/01</t>
  </si>
  <si>
    <t>UR.BROJ: 2140-86-23-1</t>
  </si>
  <si>
    <t>Rashodi za dodatna ulaganja na nefinancijskoj imovini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</si>
</sst>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10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0" fontId="9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 applyProtection="1">
      <alignment horizontal="left" vertical="center" wrapText="1"/>
    </xf>
    <xf numFmtId="0" fontId="10" fillId="2" borderId="6" xfId="0" quotePrefix="1" applyFont="1" applyFill="1" applyBorder="1" applyAlignment="1">
      <alignment horizontal="left" vertical="center"/>
    </xf>
    <xf numFmtId="0" fontId="10" fillId="2" borderId="6" xfId="0" quotePrefix="1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/>
    </xf>
    <xf numFmtId="0" fontId="0" fillId="0" borderId="0" xfId="0" applyBorder="1"/>
    <xf numFmtId="0" fontId="10" fillId="2" borderId="3" xfId="0" applyNumberFormat="1" applyFont="1" applyFill="1" applyBorder="1" applyAlignment="1" applyProtection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3" fontId="1" fillId="0" borderId="3" xfId="0" applyNumberFormat="1" applyFont="1" applyBorder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0" fillId="0" borderId="0" xfId="0" applyAlignment="1">
      <alignment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7" fillId="2" borderId="1" xfId="0" quotePrefix="1" applyFont="1" applyFill="1" applyBorder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/>
    </xf>
    <xf numFmtId="0" fontId="17" fillId="2" borderId="4" xfId="0" quotePrefix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left" wrapText="1"/>
    </xf>
    <xf numFmtId="0" fontId="6" fillId="0" borderId="3" xfId="0" quotePrefix="1" applyFont="1" applyBorder="1" applyAlignment="1">
      <alignment horizontal="center" wrapText="1"/>
    </xf>
    <xf numFmtId="0" fontId="6" fillId="0" borderId="3" xfId="0" quotePrefix="1" applyNumberFormat="1" applyFont="1" applyFill="1" applyBorder="1" applyAlignment="1" applyProtection="1">
      <alignment horizontal="left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3" fontId="6" fillId="4" borderId="3" xfId="0" quotePrefix="1" applyNumberFormat="1" applyFont="1" applyFill="1" applyBorder="1" applyAlignment="1">
      <alignment horizontal="right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3" fontId="6" fillId="3" borderId="3" xfId="0" quotePrefix="1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topLeftCell="A7" workbookViewId="0">
      <selection activeCell="I23" sqref="I23:J24"/>
    </sheetView>
  </sheetViews>
  <sheetFormatPr defaultRowHeight="15" x14ac:dyDescent="0.25"/>
  <cols>
    <col min="5" max="6" width="25.28515625" customWidth="1"/>
  </cols>
  <sheetData>
    <row r="1" spans="1:6" ht="42" customHeight="1" x14ac:dyDescent="0.25">
      <c r="A1" s="69" t="s">
        <v>86</v>
      </c>
      <c r="B1" s="69"/>
      <c r="C1" s="69"/>
      <c r="D1" s="69"/>
      <c r="E1" s="69"/>
      <c r="F1" s="69"/>
    </row>
    <row r="2" spans="1:6" ht="15.75" customHeight="1" x14ac:dyDescent="0.25">
      <c r="A2" s="42"/>
      <c r="B2" s="42"/>
      <c r="C2" s="42"/>
      <c r="D2" s="42"/>
      <c r="E2" s="42"/>
      <c r="F2" s="42"/>
    </row>
    <row r="3" spans="1:6" s="60" customFormat="1" ht="15.95" customHeight="1" x14ac:dyDescent="0.2">
      <c r="A3" s="83" t="s">
        <v>87</v>
      </c>
      <c r="B3" s="83"/>
      <c r="C3" s="83"/>
      <c r="D3" s="83"/>
      <c r="E3" s="83"/>
      <c r="F3" s="59"/>
    </row>
    <row r="4" spans="1:6" s="60" customFormat="1" ht="15.95" customHeight="1" x14ac:dyDescent="0.2">
      <c r="A4" s="83" t="s">
        <v>88</v>
      </c>
      <c r="B4" s="83"/>
      <c r="C4" s="83"/>
      <c r="D4" s="83"/>
      <c r="E4" s="58"/>
      <c r="F4" s="59"/>
    </row>
    <row r="5" spans="1:6" ht="18" customHeight="1" x14ac:dyDescent="0.25">
      <c r="A5" s="5"/>
      <c r="B5" s="5"/>
      <c r="C5" s="5"/>
      <c r="D5" s="5"/>
      <c r="E5" s="5"/>
      <c r="F5" s="5"/>
    </row>
    <row r="6" spans="1:6" ht="15.75" x14ac:dyDescent="0.25">
      <c r="A6" s="69" t="s">
        <v>26</v>
      </c>
      <c r="B6" s="69"/>
      <c r="C6" s="69"/>
      <c r="D6" s="69"/>
      <c r="E6" s="69"/>
      <c r="F6" s="69"/>
    </row>
    <row r="7" spans="1:6" ht="18" x14ac:dyDescent="0.25">
      <c r="A7" s="5"/>
      <c r="B7" s="5"/>
      <c r="C7" s="5"/>
      <c r="D7" s="5"/>
      <c r="E7" s="5"/>
      <c r="F7" s="5"/>
    </row>
    <row r="8" spans="1:6" ht="18" customHeight="1" x14ac:dyDescent="0.25">
      <c r="A8" s="69" t="s">
        <v>31</v>
      </c>
      <c r="B8" s="70"/>
      <c r="C8" s="70"/>
      <c r="D8" s="70"/>
      <c r="E8" s="70"/>
      <c r="F8" s="70"/>
    </row>
    <row r="9" spans="1:6" ht="18" x14ac:dyDescent="0.25">
      <c r="A9" s="1"/>
      <c r="B9" s="2"/>
      <c r="C9" s="2"/>
      <c r="D9" s="2"/>
      <c r="E9" s="6"/>
      <c r="F9" s="7"/>
    </row>
    <row r="10" spans="1:6" x14ac:dyDescent="0.25">
      <c r="A10" s="32"/>
      <c r="B10" s="33"/>
      <c r="C10" s="33"/>
      <c r="D10" s="34"/>
      <c r="E10" s="35"/>
      <c r="F10" s="4" t="s">
        <v>34</v>
      </c>
    </row>
    <row r="11" spans="1:6" x14ac:dyDescent="0.25">
      <c r="A11" s="80" t="s">
        <v>0</v>
      </c>
      <c r="B11" s="77"/>
      <c r="C11" s="77"/>
      <c r="D11" s="77"/>
      <c r="E11" s="81"/>
      <c r="F11" s="36">
        <f>SUM(F12:F13)</f>
        <v>3342312</v>
      </c>
    </row>
    <row r="12" spans="1:6" x14ac:dyDescent="0.25">
      <c r="A12" s="73" t="s">
        <v>1</v>
      </c>
      <c r="B12" s="72"/>
      <c r="C12" s="72"/>
      <c r="D12" s="72"/>
      <c r="E12" s="79"/>
      <c r="F12" s="37">
        <f>3323427+18625</f>
        <v>3342052</v>
      </c>
    </row>
    <row r="13" spans="1:6" x14ac:dyDescent="0.25">
      <c r="A13" s="82" t="s">
        <v>2</v>
      </c>
      <c r="B13" s="79"/>
      <c r="C13" s="79"/>
      <c r="D13" s="79"/>
      <c r="E13" s="79"/>
      <c r="F13" s="37">
        <v>260</v>
      </c>
    </row>
    <row r="14" spans="1:6" x14ac:dyDescent="0.25">
      <c r="A14" s="40" t="s">
        <v>3</v>
      </c>
      <c r="B14" s="41"/>
      <c r="C14" s="41"/>
      <c r="D14" s="41"/>
      <c r="E14" s="41"/>
      <c r="F14" s="36">
        <f>F15+F16</f>
        <v>3467499</v>
      </c>
    </row>
    <row r="15" spans="1:6" x14ac:dyDescent="0.25">
      <c r="A15" s="71" t="s">
        <v>4</v>
      </c>
      <c r="B15" s="72"/>
      <c r="C15" s="72"/>
      <c r="D15" s="72"/>
      <c r="E15" s="72"/>
      <c r="F15" s="37">
        <f>3330397+18276</f>
        <v>3348673</v>
      </c>
    </row>
    <row r="16" spans="1:6" x14ac:dyDescent="0.25">
      <c r="A16" s="78" t="s">
        <v>5</v>
      </c>
      <c r="B16" s="79"/>
      <c r="C16" s="79"/>
      <c r="D16" s="79"/>
      <c r="E16" s="79"/>
      <c r="F16" s="38">
        <f>33110+67091+18625</f>
        <v>118826</v>
      </c>
    </row>
    <row r="17" spans="1:6" x14ac:dyDescent="0.25">
      <c r="A17" s="76" t="s">
        <v>6</v>
      </c>
      <c r="B17" s="77"/>
      <c r="C17" s="77"/>
      <c r="D17" s="77"/>
      <c r="E17" s="77"/>
      <c r="F17" s="39">
        <f>F11-F14</f>
        <v>-125187</v>
      </c>
    </row>
    <row r="18" spans="1:6" ht="18" x14ac:dyDescent="0.25">
      <c r="A18" s="5"/>
      <c r="B18" s="8"/>
      <c r="C18" s="8"/>
      <c r="D18" s="8"/>
      <c r="E18" s="8"/>
      <c r="F18" s="3"/>
    </row>
    <row r="19" spans="1:6" ht="18" customHeight="1" x14ac:dyDescent="0.25">
      <c r="A19" s="69" t="s">
        <v>32</v>
      </c>
      <c r="B19" s="70"/>
      <c r="C19" s="70"/>
      <c r="D19" s="70"/>
      <c r="E19" s="70"/>
      <c r="F19" s="70"/>
    </row>
    <row r="20" spans="1:6" ht="18" x14ac:dyDescent="0.25">
      <c r="A20" s="26"/>
      <c r="B20" s="24"/>
      <c r="C20" s="24"/>
      <c r="D20" s="24"/>
      <c r="E20" s="24"/>
      <c r="F20" s="25"/>
    </row>
    <row r="21" spans="1:6" x14ac:dyDescent="0.25">
      <c r="A21" s="32"/>
      <c r="B21" s="33"/>
      <c r="C21" s="33"/>
      <c r="D21" s="34"/>
      <c r="E21" s="35"/>
      <c r="F21" s="4" t="s">
        <v>34</v>
      </c>
    </row>
    <row r="22" spans="1:6" ht="15.75" customHeight="1" x14ac:dyDescent="0.25">
      <c r="A22" s="73" t="s">
        <v>8</v>
      </c>
      <c r="B22" s="74"/>
      <c r="C22" s="74"/>
      <c r="D22" s="74"/>
      <c r="E22" s="75"/>
      <c r="F22" s="38"/>
    </row>
    <row r="23" spans="1:6" x14ac:dyDescent="0.25">
      <c r="A23" s="73" t="s">
        <v>9</v>
      </c>
      <c r="B23" s="72"/>
      <c r="C23" s="72"/>
      <c r="D23" s="72"/>
      <c r="E23" s="72"/>
      <c r="F23" s="38"/>
    </row>
    <row r="24" spans="1:6" x14ac:dyDescent="0.25">
      <c r="A24" s="76" t="s">
        <v>10</v>
      </c>
      <c r="B24" s="77"/>
      <c r="C24" s="77"/>
      <c r="D24" s="77"/>
      <c r="E24" s="77"/>
      <c r="F24" s="36">
        <v>0</v>
      </c>
    </row>
    <row r="25" spans="1:6" ht="18" x14ac:dyDescent="0.25">
      <c r="A25" s="23"/>
      <c r="B25" s="24"/>
      <c r="C25" s="24"/>
      <c r="D25" s="24"/>
      <c r="E25" s="24"/>
      <c r="F25" s="25"/>
    </row>
    <row r="26" spans="1:6" ht="30" customHeight="1" x14ac:dyDescent="0.25">
      <c r="A26" s="69" t="s">
        <v>40</v>
      </c>
      <c r="B26" s="70"/>
      <c r="C26" s="70"/>
      <c r="D26" s="70"/>
      <c r="E26" s="70"/>
      <c r="F26" s="70"/>
    </row>
    <row r="27" spans="1:6" ht="18" x14ac:dyDescent="0.25">
      <c r="A27" s="23"/>
      <c r="B27" s="24"/>
      <c r="C27" s="24"/>
      <c r="D27" s="24"/>
      <c r="E27" s="24"/>
      <c r="F27" s="25"/>
    </row>
    <row r="28" spans="1:6" x14ac:dyDescent="0.25">
      <c r="A28" s="107"/>
      <c r="B28" s="107"/>
      <c r="C28" s="107"/>
      <c r="D28" s="108"/>
      <c r="E28" s="109"/>
      <c r="F28" s="4" t="s">
        <v>34</v>
      </c>
    </row>
    <row r="29" spans="1:6" x14ac:dyDescent="0.25">
      <c r="A29" s="110" t="s">
        <v>33</v>
      </c>
      <c r="B29" s="110"/>
      <c r="C29" s="110"/>
      <c r="D29" s="110"/>
      <c r="E29" s="110"/>
      <c r="F29" s="111">
        <f>F30</f>
        <v>125187</v>
      </c>
    </row>
    <row r="30" spans="1:6" ht="30" customHeight="1" x14ac:dyDescent="0.25">
      <c r="A30" s="112" t="s">
        <v>7</v>
      </c>
      <c r="B30" s="112"/>
      <c r="C30" s="112"/>
      <c r="D30" s="112"/>
      <c r="E30" s="112"/>
      <c r="F30" s="113">
        <v>125187</v>
      </c>
    </row>
    <row r="33" spans="1:6" x14ac:dyDescent="0.25">
      <c r="A33" s="71" t="s">
        <v>11</v>
      </c>
      <c r="B33" s="72"/>
      <c r="C33" s="72"/>
      <c r="D33" s="72"/>
      <c r="E33" s="72"/>
      <c r="F33" s="38">
        <v>0</v>
      </c>
    </row>
    <row r="34" spans="1:6" ht="11.25" customHeight="1" x14ac:dyDescent="0.25">
      <c r="A34" s="18"/>
      <c r="B34" s="19"/>
      <c r="C34" s="19"/>
      <c r="D34" s="19"/>
      <c r="E34" s="19"/>
      <c r="F34" s="20"/>
    </row>
    <row r="35" spans="1:6" ht="29.25" customHeight="1" x14ac:dyDescent="0.25">
      <c r="A35" s="67"/>
      <c r="B35" s="68"/>
      <c r="C35" s="68"/>
      <c r="D35" s="68"/>
      <c r="E35" s="68"/>
      <c r="F35" s="68"/>
    </row>
    <row r="36" spans="1:6" ht="8.25" customHeight="1" x14ac:dyDescent="0.25"/>
    <row r="37" spans="1:6" x14ac:dyDescent="0.25">
      <c r="A37" s="67"/>
      <c r="B37" s="68"/>
      <c r="C37" s="68"/>
      <c r="D37" s="68"/>
      <c r="E37" s="68"/>
      <c r="F37" s="68"/>
    </row>
    <row r="38" spans="1:6" ht="8.25" customHeight="1" x14ac:dyDescent="0.25"/>
    <row r="39" spans="1:6" ht="29.25" customHeight="1" x14ac:dyDescent="0.25">
      <c r="A39" s="67"/>
      <c r="B39" s="68"/>
      <c r="C39" s="68"/>
      <c r="D39" s="68"/>
      <c r="E39" s="68"/>
      <c r="F39" s="68"/>
    </row>
  </sheetData>
  <mergeCells count="22">
    <mergeCell ref="A15:E15"/>
    <mergeCell ref="A8:F8"/>
    <mergeCell ref="A19:F19"/>
    <mergeCell ref="A1:F1"/>
    <mergeCell ref="A6:F6"/>
    <mergeCell ref="A11:E11"/>
    <mergeCell ref="A12:E12"/>
    <mergeCell ref="A13:E13"/>
    <mergeCell ref="A3:E3"/>
    <mergeCell ref="A4:D4"/>
    <mergeCell ref="A22:E22"/>
    <mergeCell ref="A23:E23"/>
    <mergeCell ref="A24:E24"/>
    <mergeCell ref="A16:E16"/>
    <mergeCell ref="A17:E17"/>
    <mergeCell ref="A39:F39"/>
    <mergeCell ref="A26:F26"/>
    <mergeCell ref="A35:F35"/>
    <mergeCell ref="A33:E33"/>
    <mergeCell ref="A37:F37"/>
    <mergeCell ref="A29:E29"/>
    <mergeCell ref="A30:E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opLeftCell="A37" workbookViewId="0">
      <selection activeCell="H57" sqref="H5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9.7109375" customWidth="1"/>
    <col min="5" max="5" width="26.5703125" customWidth="1"/>
  </cols>
  <sheetData>
    <row r="1" spans="1:5" ht="42" customHeight="1" x14ac:dyDescent="0.25">
      <c r="A1" s="69" t="s">
        <v>85</v>
      </c>
      <c r="B1" s="69"/>
      <c r="C1" s="69"/>
      <c r="D1" s="69"/>
      <c r="E1" s="69"/>
    </row>
    <row r="2" spans="1:5" ht="18" customHeight="1" x14ac:dyDescent="0.25">
      <c r="A2" s="5"/>
      <c r="B2" s="5"/>
      <c r="C2" s="5"/>
      <c r="D2" s="5"/>
      <c r="E2" s="5"/>
    </row>
    <row r="3" spans="1:5" ht="15.75" x14ac:dyDescent="0.25">
      <c r="A3" s="69" t="s">
        <v>26</v>
      </c>
      <c r="B3" s="69"/>
      <c r="C3" s="69"/>
      <c r="D3" s="69"/>
      <c r="E3" s="69"/>
    </row>
    <row r="4" spans="1:5" ht="18" x14ac:dyDescent="0.25">
      <c r="A4" s="5"/>
      <c r="B4" s="5"/>
      <c r="C4" s="5"/>
      <c r="D4" s="5"/>
      <c r="E4" s="5"/>
    </row>
    <row r="5" spans="1:5" ht="18" customHeight="1" x14ac:dyDescent="0.25">
      <c r="A5" s="69" t="s">
        <v>13</v>
      </c>
      <c r="B5" s="70"/>
      <c r="C5" s="70"/>
      <c r="D5" s="70"/>
      <c r="E5" s="70"/>
    </row>
    <row r="6" spans="1:5" ht="18" x14ac:dyDescent="0.25">
      <c r="A6" s="5"/>
      <c r="B6" s="5"/>
      <c r="C6" s="5"/>
      <c r="D6" s="5"/>
      <c r="E6" s="5"/>
    </row>
    <row r="7" spans="1:5" ht="15.75" x14ac:dyDescent="0.25">
      <c r="A7" s="69" t="s">
        <v>1</v>
      </c>
      <c r="B7" s="87"/>
      <c r="C7" s="87"/>
      <c r="D7" s="87"/>
      <c r="E7" s="87"/>
    </row>
    <row r="8" spans="1:5" ht="18" x14ac:dyDescent="0.25">
      <c r="A8" s="5"/>
      <c r="B8" s="5"/>
      <c r="C8" s="5"/>
      <c r="D8" s="5"/>
      <c r="E8" s="5"/>
    </row>
    <row r="9" spans="1:5" x14ac:dyDescent="0.25">
      <c r="A9" s="22" t="s">
        <v>14</v>
      </c>
      <c r="B9" s="21" t="s">
        <v>15</v>
      </c>
      <c r="C9" s="21" t="s">
        <v>16</v>
      </c>
      <c r="D9" s="21" t="s">
        <v>12</v>
      </c>
      <c r="E9" s="22" t="s">
        <v>34</v>
      </c>
    </row>
    <row r="10" spans="1:5" ht="15.75" customHeight="1" x14ac:dyDescent="0.25">
      <c r="A10" s="10">
        <v>6</v>
      </c>
      <c r="B10" s="10"/>
      <c r="C10" s="10"/>
      <c r="D10" s="10" t="s">
        <v>17</v>
      </c>
      <c r="E10" s="54">
        <f>E11+E14+E16+E18+E20</f>
        <v>3139227</v>
      </c>
    </row>
    <row r="11" spans="1:5" ht="25.5" x14ac:dyDescent="0.25">
      <c r="A11" s="10"/>
      <c r="B11" s="15">
        <v>63</v>
      </c>
      <c r="C11" s="15"/>
      <c r="D11" s="15" t="s">
        <v>36</v>
      </c>
      <c r="E11" s="9">
        <f>E12+E13</f>
        <v>2829050</v>
      </c>
    </row>
    <row r="12" spans="1:5" x14ac:dyDescent="0.25">
      <c r="A12" s="11"/>
      <c r="B12" s="11"/>
      <c r="C12" s="12">
        <v>11</v>
      </c>
      <c r="D12" s="12" t="s">
        <v>18</v>
      </c>
      <c r="E12" s="9">
        <v>2816040</v>
      </c>
    </row>
    <row r="13" spans="1:5" x14ac:dyDescent="0.25">
      <c r="A13" s="11"/>
      <c r="B13" s="29"/>
      <c r="C13" s="12">
        <v>54</v>
      </c>
      <c r="D13" s="12" t="s">
        <v>49</v>
      </c>
      <c r="E13" s="9">
        <v>13010</v>
      </c>
    </row>
    <row r="14" spans="1:5" x14ac:dyDescent="0.25">
      <c r="A14" s="11"/>
      <c r="B14" s="11">
        <v>64</v>
      </c>
      <c r="C14" s="12"/>
      <c r="D14" s="15" t="s">
        <v>50</v>
      </c>
      <c r="E14" s="9">
        <f>E15</f>
        <v>10620</v>
      </c>
    </row>
    <row r="15" spans="1:5" x14ac:dyDescent="0.25">
      <c r="A15" s="11"/>
      <c r="B15" s="11"/>
      <c r="C15" s="12">
        <v>31</v>
      </c>
      <c r="D15" s="16" t="s">
        <v>30</v>
      </c>
      <c r="E15" s="9">
        <v>10620</v>
      </c>
    </row>
    <row r="16" spans="1:5" ht="25.5" x14ac:dyDescent="0.25">
      <c r="A16" s="11"/>
      <c r="B16" s="11">
        <v>65</v>
      </c>
      <c r="C16" s="12"/>
      <c r="D16" s="15" t="s">
        <v>41</v>
      </c>
      <c r="E16" s="9">
        <f>E17</f>
        <v>3980</v>
      </c>
    </row>
    <row r="17" spans="1:5" ht="25.5" x14ac:dyDescent="0.25">
      <c r="A17" s="11"/>
      <c r="B17" s="11"/>
      <c r="C17" s="12">
        <v>43</v>
      </c>
      <c r="D17" s="16" t="s">
        <v>38</v>
      </c>
      <c r="E17" s="9">
        <v>3980</v>
      </c>
    </row>
    <row r="18" spans="1:5" ht="25.5" x14ac:dyDescent="0.25">
      <c r="A18" s="11"/>
      <c r="B18" s="11">
        <v>66</v>
      </c>
      <c r="C18" s="12"/>
      <c r="D18" s="15" t="s">
        <v>42</v>
      </c>
      <c r="E18" s="9">
        <v>70350</v>
      </c>
    </row>
    <row r="19" spans="1:5" x14ac:dyDescent="0.25">
      <c r="A19" s="11"/>
      <c r="B19" s="11"/>
      <c r="C19" s="12">
        <v>31</v>
      </c>
      <c r="D19" s="16" t="s">
        <v>30</v>
      </c>
      <c r="E19" s="9">
        <v>70350</v>
      </c>
    </row>
    <row r="20" spans="1:5" ht="25.5" x14ac:dyDescent="0.25">
      <c r="A20" s="11"/>
      <c r="B20" s="11">
        <v>67</v>
      </c>
      <c r="C20" s="12"/>
      <c r="D20" s="15" t="s">
        <v>37</v>
      </c>
      <c r="E20" s="9">
        <f>E21+E22</f>
        <v>225227</v>
      </c>
    </row>
    <row r="21" spans="1:5" x14ac:dyDescent="0.25">
      <c r="A21" s="11"/>
      <c r="B21" s="11"/>
      <c r="C21" s="12">
        <v>13</v>
      </c>
      <c r="D21" s="16" t="s">
        <v>43</v>
      </c>
      <c r="E21" s="9">
        <v>205317</v>
      </c>
    </row>
    <row r="22" spans="1:5" x14ac:dyDescent="0.25">
      <c r="A22" s="11"/>
      <c r="B22" s="11"/>
      <c r="C22" s="12">
        <v>11</v>
      </c>
      <c r="D22" s="16" t="s">
        <v>18</v>
      </c>
      <c r="E22" s="9">
        <v>19910</v>
      </c>
    </row>
    <row r="23" spans="1:5" ht="25.5" x14ac:dyDescent="0.25">
      <c r="A23" s="13">
        <v>7</v>
      </c>
      <c r="B23" s="14"/>
      <c r="C23" s="14"/>
      <c r="D23" s="27" t="s">
        <v>19</v>
      </c>
      <c r="E23" s="54">
        <f>E24</f>
        <v>260</v>
      </c>
    </row>
    <row r="24" spans="1:5" ht="38.25" x14ac:dyDescent="0.25">
      <c r="A24" s="15"/>
      <c r="B24" s="15">
        <v>72</v>
      </c>
      <c r="C24" s="15"/>
      <c r="D24" s="28" t="s">
        <v>35</v>
      </c>
      <c r="E24" s="9">
        <f>E25</f>
        <v>260</v>
      </c>
    </row>
    <row r="25" spans="1:5" ht="25.5" x14ac:dyDescent="0.25">
      <c r="A25" s="48"/>
      <c r="B25" s="48"/>
      <c r="C25" s="49">
        <v>71</v>
      </c>
      <c r="D25" s="50" t="s">
        <v>51</v>
      </c>
      <c r="E25" s="51">
        <v>260</v>
      </c>
    </row>
    <row r="26" spans="1:5" ht="9" customHeight="1" x14ac:dyDescent="0.25">
      <c r="A26" s="11"/>
      <c r="B26" s="11"/>
      <c r="C26" s="12"/>
      <c r="D26" s="16"/>
      <c r="E26" s="9"/>
    </row>
    <row r="27" spans="1:5" x14ac:dyDescent="0.25">
      <c r="A27" s="11"/>
      <c r="B27" s="11">
        <v>92</v>
      </c>
      <c r="C27" s="12"/>
      <c r="D27" s="43" t="s">
        <v>47</v>
      </c>
      <c r="E27" s="54">
        <f>E28+E29</f>
        <v>85367</v>
      </c>
    </row>
    <row r="28" spans="1:5" x14ac:dyDescent="0.25">
      <c r="A28" s="11"/>
      <c r="B28" s="11"/>
      <c r="C28" s="12">
        <v>11</v>
      </c>
      <c r="D28" s="16" t="s">
        <v>18</v>
      </c>
      <c r="E28" s="9">
        <v>67091</v>
      </c>
    </row>
    <row r="29" spans="1:5" x14ac:dyDescent="0.25">
      <c r="A29" s="11"/>
      <c r="B29" s="11"/>
      <c r="C29" s="12">
        <v>43</v>
      </c>
      <c r="D29" s="16" t="s">
        <v>46</v>
      </c>
      <c r="E29" s="9">
        <v>18276</v>
      </c>
    </row>
    <row r="30" spans="1:5" s="52" customFormat="1" x14ac:dyDescent="0.25">
      <c r="A30" s="88" t="s">
        <v>44</v>
      </c>
      <c r="B30" s="88"/>
      <c r="C30" s="88"/>
      <c r="D30" s="88"/>
      <c r="E30" s="54">
        <f>E10+E23+E27</f>
        <v>3224854</v>
      </c>
    </row>
    <row r="32" spans="1:5" ht="15.75" x14ac:dyDescent="0.25">
      <c r="A32" s="69" t="s">
        <v>20</v>
      </c>
      <c r="B32" s="87"/>
      <c r="C32" s="87"/>
      <c r="D32" s="87"/>
      <c r="E32" s="87"/>
    </row>
    <row r="33" spans="1:5" ht="18" x14ac:dyDescent="0.25">
      <c r="A33" s="5"/>
      <c r="B33" s="5"/>
      <c r="C33" s="5"/>
      <c r="D33" s="5"/>
      <c r="E33" s="5"/>
    </row>
    <row r="34" spans="1:5" x14ac:dyDescent="0.25">
      <c r="A34" s="22" t="s">
        <v>14</v>
      </c>
      <c r="B34" s="21" t="s">
        <v>15</v>
      </c>
      <c r="C34" s="21" t="s">
        <v>16</v>
      </c>
      <c r="D34" s="21" t="s">
        <v>21</v>
      </c>
      <c r="E34" s="22" t="s">
        <v>34</v>
      </c>
    </row>
    <row r="35" spans="1:5" ht="15.75" customHeight="1" x14ac:dyDescent="0.25">
      <c r="A35" s="10">
        <v>3</v>
      </c>
      <c r="B35" s="10"/>
      <c r="C35" s="10"/>
      <c r="D35" s="10" t="s">
        <v>22</v>
      </c>
      <c r="E35" s="54">
        <f>E36+E41+E48</f>
        <v>3151453</v>
      </c>
    </row>
    <row r="36" spans="1:5" ht="15.75" customHeight="1" x14ac:dyDescent="0.25">
      <c r="A36" s="10"/>
      <c r="B36" s="15">
        <v>31</v>
      </c>
      <c r="C36" s="15"/>
      <c r="D36" s="15" t="s">
        <v>23</v>
      </c>
      <c r="E36" s="9">
        <f>E37+E39+E40+E38</f>
        <v>2806556</v>
      </c>
    </row>
    <row r="37" spans="1:5" x14ac:dyDescent="0.25">
      <c r="A37" s="11"/>
      <c r="B37" s="11"/>
      <c r="C37" s="12">
        <v>11</v>
      </c>
      <c r="D37" s="12" t="s">
        <v>18</v>
      </c>
      <c r="E37" s="9">
        <f>2722680+17650</f>
        <v>2740330</v>
      </c>
    </row>
    <row r="38" spans="1:5" ht="25.5" x14ac:dyDescent="0.25">
      <c r="A38" s="11"/>
      <c r="B38" s="29"/>
      <c r="C38" s="12">
        <v>43</v>
      </c>
      <c r="D38" s="16" t="s">
        <v>38</v>
      </c>
      <c r="E38" s="9">
        <v>17176</v>
      </c>
    </row>
    <row r="39" spans="1:5" x14ac:dyDescent="0.25">
      <c r="A39" s="11"/>
      <c r="B39" s="11"/>
      <c r="C39" s="12">
        <v>54</v>
      </c>
      <c r="D39" s="12" t="s">
        <v>49</v>
      </c>
      <c r="E39" s="9">
        <v>11680</v>
      </c>
    </row>
    <row r="40" spans="1:5" x14ac:dyDescent="0.25">
      <c r="A40" s="11"/>
      <c r="B40" s="11"/>
      <c r="C40" s="12">
        <v>31</v>
      </c>
      <c r="D40" s="12" t="s">
        <v>30</v>
      </c>
      <c r="E40" s="9">
        <v>37370</v>
      </c>
    </row>
    <row r="41" spans="1:5" x14ac:dyDescent="0.25">
      <c r="A41" s="11"/>
      <c r="B41" s="11">
        <v>32</v>
      </c>
      <c r="C41" s="12"/>
      <c r="D41" s="11" t="s">
        <v>29</v>
      </c>
      <c r="E41" s="9">
        <f>SUM(E42:E47)</f>
        <v>343837</v>
      </c>
    </row>
    <row r="42" spans="1:5" x14ac:dyDescent="0.25">
      <c r="A42" s="11"/>
      <c r="B42" s="11"/>
      <c r="C42" s="12">
        <v>11</v>
      </c>
      <c r="D42" s="12" t="s">
        <v>18</v>
      </c>
      <c r="E42" s="9">
        <f>88050+2260</f>
        <v>90310</v>
      </c>
    </row>
    <row r="43" spans="1:5" x14ac:dyDescent="0.25">
      <c r="A43" s="11"/>
      <c r="B43" s="29"/>
      <c r="C43" s="12">
        <v>13</v>
      </c>
      <c r="D43" s="12" t="s">
        <v>43</v>
      </c>
      <c r="E43" s="9">
        <v>204787</v>
      </c>
    </row>
    <row r="44" spans="1:5" x14ac:dyDescent="0.25">
      <c r="A44" s="11"/>
      <c r="B44" s="29"/>
      <c r="C44" s="12">
        <v>54</v>
      </c>
      <c r="D44" s="12" t="s">
        <v>49</v>
      </c>
      <c r="E44" s="9">
        <v>1330</v>
      </c>
    </row>
    <row r="45" spans="1:5" ht="25.5" x14ac:dyDescent="0.25">
      <c r="A45" s="11"/>
      <c r="B45" s="29"/>
      <c r="C45" s="12">
        <v>43</v>
      </c>
      <c r="D45" s="16" t="s">
        <v>38</v>
      </c>
      <c r="E45" s="9">
        <f>3980+1100</f>
        <v>5080</v>
      </c>
    </row>
    <row r="46" spans="1:5" x14ac:dyDescent="0.25">
      <c r="A46" s="11"/>
      <c r="B46" s="29"/>
      <c r="C46" s="12">
        <v>31</v>
      </c>
      <c r="D46" s="16" t="s">
        <v>30</v>
      </c>
      <c r="E46" s="9">
        <v>42070</v>
      </c>
    </row>
    <row r="47" spans="1:5" ht="25.5" x14ac:dyDescent="0.25">
      <c r="A47" s="11"/>
      <c r="B47" s="29"/>
      <c r="C47" s="12">
        <v>71</v>
      </c>
      <c r="D47" s="16" t="s">
        <v>52</v>
      </c>
      <c r="E47" s="9">
        <v>260</v>
      </c>
    </row>
    <row r="48" spans="1:5" x14ac:dyDescent="0.25">
      <c r="A48" s="11"/>
      <c r="B48" s="11">
        <v>34</v>
      </c>
      <c r="C48" s="12"/>
      <c r="D48" s="16" t="s">
        <v>45</v>
      </c>
      <c r="E48" s="9">
        <f>E49+E50</f>
        <v>1060</v>
      </c>
    </row>
    <row r="49" spans="1:5" x14ac:dyDescent="0.25">
      <c r="A49" s="11"/>
      <c r="B49" s="29"/>
      <c r="C49" s="12">
        <v>13</v>
      </c>
      <c r="D49" s="16" t="s">
        <v>43</v>
      </c>
      <c r="E49" s="9">
        <v>530</v>
      </c>
    </row>
    <row r="50" spans="1:5" x14ac:dyDescent="0.25">
      <c r="A50" s="11"/>
      <c r="B50" s="29"/>
      <c r="C50" s="12">
        <v>31</v>
      </c>
      <c r="D50" s="16" t="s">
        <v>30</v>
      </c>
      <c r="E50" s="9">
        <v>530</v>
      </c>
    </row>
    <row r="51" spans="1:5" ht="25.5" x14ac:dyDescent="0.25">
      <c r="A51" s="13">
        <v>4</v>
      </c>
      <c r="B51" s="14"/>
      <c r="C51" s="14"/>
      <c r="D51" s="27" t="s">
        <v>24</v>
      </c>
      <c r="E51" s="54">
        <f>E52</f>
        <v>73401</v>
      </c>
    </row>
    <row r="52" spans="1:5" ht="38.25" x14ac:dyDescent="0.25">
      <c r="A52" s="15"/>
      <c r="B52" s="15">
        <v>42</v>
      </c>
      <c r="C52" s="15"/>
      <c r="D52" s="28" t="s">
        <v>39</v>
      </c>
      <c r="E52" s="9">
        <f>E53+E54</f>
        <v>73401</v>
      </c>
    </row>
    <row r="53" spans="1:5" x14ac:dyDescent="0.25">
      <c r="A53" s="15"/>
      <c r="B53" s="15"/>
      <c r="C53" s="17">
        <v>11</v>
      </c>
      <c r="D53" s="53" t="s">
        <v>18</v>
      </c>
      <c r="E53" s="9">
        <f>5310+67091</f>
        <v>72401</v>
      </c>
    </row>
    <row r="54" spans="1:5" x14ac:dyDescent="0.25">
      <c r="A54" s="15"/>
      <c r="B54" s="15"/>
      <c r="C54" s="12">
        <v>31</v>
      </c>
      <c r="D54" s="12" t="s">
        <v>30</v>
      </c>
      <c r="E54" s="9">
        <v>1000</v>
      </c>
    </row>
    <row r="55" spans="1:5" x14ac:dyDescent="0.25">
      <c r="A55" s="84" t="s">
        <v>44</v>
      </c>
      <c r="B55" s="85"/>
      <c r="C55" s="85"/>
      <c r="D55" s="86"/>
      <c r="E55" s="55">
        <f>E35+E51</f>
        <v>3224854</v>
      </c>
    </row>
  </sheetData>
  <mergeCells count="7">
    <mergeCell ref="A55:D55"/>
    <mergeCell ref="A7:E7"/>
    <mergeCell ref="A32:E32"/>
    <mergeCell ref="A1:E1"/>
    <mergeCell ref="A3:E3"/>
    <mergeCell ref="A5:E5"/>
    <mergeCell ref="A30:D30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opLeftCell="A13" workbookViewId="0">
      <selection activeCell="A18" sqref="A18:XFD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" bestFit="1" customWidth="1"/>
    <col min="4" max="4" width="42.5703125" customWidth="1"/>
    <col min="5" max="5" width="26.5703125" customWidth="1"/>
  </cols>
  <sheetData>
    <row r="1" spans="1:5" ht="42" customHeight="1" x14ac:dyDescent="0.25">
      <c r="A1" s="69" t="s">
        <v>84</v>
      </c>
      <c r="B1" s="69"/>
      <c r="C1" s="69"/>
      <c r="D1" s="69"/>
      <c r="E1" s="69"/>
    </row>
    <row r="2" spans="1:5" ht="18" customHeight="1" x14ac:dyDescent="0.25">
      <c r="A2" s="26"/>
      <c r="B2" s="26"/>
      <c r="C2" s="26"/>
      <c r="D2" s="26"/>
      <c r="E2" s="26"/>
    </row>
    <row r="3" spans="1:5" ht="15.75" x14ac:dyDescent="0.25">
      <c r="A3" s="69" t="s">
        <v>26</v>
      </c>
      <c r="B3" s="69"/>
      <c r="C3" s="69"/>
      <c r="D3" s="69"/>
      <c r="E3" s="69"/>
    </row>
    <row r="4" spans="1:5" ht="18" x14ac:dyDescent="0.25">
      <c r="A4" s="26"/>
      <c r="B4" s="26"/>
      <c r="C4" s="26"/>
      <c r="D4" s="26"/>
      <c r="E4" s="26"/>
    </row>
    <row r="5" spans="1:5" ht="18" customHeight="1" x14ac:dyDescent="0.25">
      <c r="A5" s="69" t="s">
        <v>13</v>
      </c>
      <c r="B5" s="70"/>
      <c r="C5" s="70"/>
      <c r="D5" s="70"/>
      <c r="E5" s="70"/>
    </row>
    <row r="6" spans="1:5" ht="18" x14ac:dyDescent="0.25">
      <c r="A6" s="26"/>
      <c r="B6" s="26"/>
      <c r="C6" s="26"/>
      <c r="D6" s="26"/>
      <c r="E6" s="26"/>
    </row>
    <row r="7" spans="1:5" ht="15.75" x14ac:dyDescent="0.25">
      <c r="A7" s="69" t="s">
        <v>1</v>
      </c>
      <c r="B7" s="87"/>
      <c r="C7" s="87"/>
      <c r="D7" s="87"/>
      <c r="E7" s="87"/>
    </row>
    <row r="8" spans="1:5" ht="18" x14ac:dyDescent="0.25">
      <c r="A8" s="26"/>
      <c r="B8" s="26"/>
      <c r="C8" s="26"/>
      <c r="D8" s="26"/>
      <c r="E8" s="26"/>
    </row>
    <row r="9" spans="1:5" x14ac:dyDescent="0.25">
      <c r="A9" s="22" t="s">
        <v>14</v>
      </c>
      <c r="B9" s="21" t="s">
        <v>15</v>
      </c>
      <c r="C9" s="21" t="s">
        <v>16</v>
      </c>
      <c r="D9" s="21" t="s">
        <v>12</v>
      </c>
      <c r="E9" s="22" t="s">
        <v>34</v>
      </c>
    </row>
    <row r="10" spans="1:5" ht="15.75" customHeight="1" x14ac:dyDescent="0.25">
      <c r="A10" s="10">
        <v>6</v>
      </c>
      <c r="B10" s="10"/>
      <c r="C10" s="10"/>
      <c r="D10" s="10" t="s">
        <v>17</v>
      </c>
      <c r="E10" s="54">
        <f>E11+E13+E15</f>
        <v>202825</v>
      </c>
    </row>
    <row r="11" spans="1:5" ht="25.5" x14ac:dyDescent="0.25">
      <c r="A11" s="10"/>
      <c r="B11" s="15">
        <v>65</v>
      </c>
      <c r="C11" s="15"/>
      <c r="D11" s="15" t="s">
        <v>41</v>
      </c>
      <c r="E11" s="9">
        <f>SUM(E12:E12)</f>
        <v>96890</v>
      </c>
    </row>
    <row r="12" spans="1:5" ht="25.5" x14ac:dyDescent="0.25">
      <c r="A12" s="11"/>
      <c r="B12" s="29"/>
      <c r="C12" s="12">
        <v>43</v>
      </c>
      <c r="D12" s="16" t="s">
        <v>38</v>
      </c>
      <c r="E12" s="9">
        <v>96890</v>
      </c>
    </row>
    <row r="13" spans="1:5" ht="25.5" x14ac:dyDescent="0.25">
      <c r="A13" s="11"/>
      <c r="B13" s="11">
        <v>66</v>
      </c>
      <c r="C13" s="12"/>
      <c r="D13" s="15" t="s">
        <v>42</v>
      </c>
      <c r="E13" s="9">
        <v>3980</v>
      </c>
    </row>
    <row r="14" spans="1:5" x14ac:dyDescent="0.25">
      <c r="A14" s="11"/>
      <c r="B14" s="11"/>
      <c r="C14" s="12">
        <v>31</v>
      </c>
      <c r="D14" s="16" t="s">
        <v>30</v>
      </c>
      <c r="E14" s="9">
        <v>3980</v>
      </c>
    </row>
    <row r="15" spans="1:5" ht="25.5" x14ac:dyDescent="0.25">
      <c r="A15" s="11"/>
      <c r="B15" s="11">
        <v>67</v>
      </c>
      <c r="C15" s="12"/>
      <c r="D15" s="15" t="s">
        <v>37</v>
      </c>
      <c r="E15" s="9">
        <f>E16+E17</f>
        <v>101955</v>
      </c>
    </row>
    <row r="16" spans="1:5" x14ac:dyDescent="0.25">
      <c r="A16" s="11"/>
      <c r="B16" s="11"/>
      <c r="C16" s="12">
        <v>11</v>
      </c>
      <c r="D16" s="17" t="s">
        <v>18</v>
      </c>
      <c r="E16" s="9">
        <v>18625</v>
      </c>
    </row>
    <row r="17" spans="1:5" x14ac:dyDescent="0.25">
      <c r="A17" s="11"/>
      <c r="B17" s="11"/>
      <c r="C17" s="12">
        <v>13</v>
      </c>
      <c r="D17" s="16" t="s">
        <v>43</v>
      </c>
      <c r="E17" s="9">
        <v>83330</v>
      </c>
    </row>
    <row r="18" spans="1:5" ht="9" customHeight="1" x14ac:dyDescent="0.25">
      <c r="A18" s="11"/>
      <c r="B18" s="11"/>
      <c r="C18" s="12"/>
      <c r="D18" s="16"/>
      <c r="E18" s="9"/>
    </row>
    <row r="19" spans="1:5" x14ac:dyDescent="0.25">
      <c r="A19" s="11"/>
      <c r="B19" s="11">
        <v>92</v>
      </c>
      <c r="C19" s="12"/>
      <c r="D19" s="43" t="s">
        <v>47</v>
      </c>
      <c r="E19" s="54">
        <v>39820</v>
      </c>
    </row>
    <row r="20" spans="1:5" x14ac:dyDescent="0.25">
      <c r="A20" s="11"/>
      <c r="B20" s="11"/>
      <c r="C20" s="12">
        <v>43</v>
      </c>
      <c r="D20" s="16" t="s">
        <v>46</v>
      </c>
      <c r="E20" s="9">
        <v>39820</v>
      </c>
    </row>
    <row r="21" spans="1:5" x14ac:dyDescent="0.25">
      <c r="A21" s="89" t="s">
        <v>48</v>
      </c>
      <c r="B21" s="90"/>
      <c r="C21" s="90"/>
      <c r="D21" s="91"/>
      <c r="E21" s="54">
        <f>E10+E19</f>
        <v>242645</v>
      </c>
    </row>
    <row r="22" spans="1:5" x14ac:dyDescent="0.25">
      <c r="A22" s="46"/>
      <c r="B22" s="46"/>
      <c r="C22" s="44"/>
      <c r="D22" s="47"/>
      <c r="E22" s="45"/>
    </row>
    <row r="23" spans="1:5" x14ac:dyDescent="0.25">
      <c r="A23" s="46"/>
      <c r="B23" s="46"/>
      <c r="C23" s="44"/>
      <c r="D23" s="47"/>
      <c r="E23" s="45"/>
    </row>
    <row r="24" spans="1:5" ht="15.75" x14ac:dyDescent="0.25">
      <c r="A24" s="69" t="s">
        <v>20</v>
      </c>
      <c r="B24" s="87"/>
      <c r="C24" s="87"/>
      <c r="D24" s="87"/>
      <c r="E24" s="87"/>
    </row>
    <row r="25" spans="1:5" ht="18" x14ac:dyDescent="0.25">
      <c r="A25" s="26"/>
      <c r="B25" s="26"/>
      <c r="C25" s="26"/>
      <c r="D25" s="26"/>
      <c r="E25" s="26"/>
    </row>
    <row r="26" spans="1:5" x14ac:dyDescent="0.25">
      <c r="A26" s="22" t="s">
        <v>14</v>
      </c>
      <c r="B26" s="21" t="s">
        <v>15</v>
      </c>
      <c r="C26" s="21" t="s">
        <v>16</v>
      </c>
      <c r="D26" s="21" t="s">
        <v>21</v>
      </c>
      <c r="E26" s="22" t="s">
        <v>34</v>
      </c>
    </row>
    <row r="27" spans="1:5" ht="15.75" customHeight="1" x14ac:dyDescent="0.25">
      <c r="A27" s="10">
        <v>3</v>
      </c>
      <c r="B27" s="10"/>
      <c r="C27" s="10"/>
      <c r="D27" s="10" t="s">
        <v>22</v>
      </c>
      <c r="E27" s="54">
        <f>E28+E32</f>
        <v>197220</v>
      </c>
    </row>
    <row r="28" spans="1:5" x14ac:dyDescent="0.25">
      <c r="A28" s="11"/>
      <c r="B28" s="11">
        <v>32</v>
      </c>
      <c r="C28" s="12"/>
      <c r="D28" s="11" t="s">
        <v>29</v>
      </c>
      <c r="E28" s="9">
        <f>SUM(E29:E31)</f>
        <v>196290</v>
      </c>
    </row>
    <row r="29" spans="1:5" x14ac:dyDescent="0.25">
      <c r="A29" s="11"/>
      <c r="B29" s="11"/>
      <c r="C29" s="12">
        <v>13</v>
      </c>
      <c r="D29" s="12" t="s">
        <v>43</v>
      </c>
      <c r="E29" s="9">
        <v>83330</v>
      </c>
    </row>
    <row r="30" spans="1:5" ht="25.5" x14ac:dyDescent="0.25">
      <c r="A30" s="11"/>
      <c r="B30" s="29"/>
      <c r="C30" s="12">
        <v>43</v>
      </c>
      <c r="D30" s="16" t="s">
        <v>38</v>
      </c>
      <c r="E30" s="9">
        <v>108980</v>
      </c>
    </row>
    <row r="31" spans="1:5" x14ac:dyDescent="0.25">
      <c r="A31" s="11"/>
      <c r="B31" s="29"/>
      <c r="C31" s="12">
        <v>31</v>
      </c>
      <c r="D31" s="12" t="s">
        <v>30</v>
      </c>
      <c r="E31" s="9">
        <v>3980</v>
      </c>
    </row>
    <row r="32" spans="1:5" x14ac:dyDescent="0.25">
      <c r="A32" s="11"/>
      <c r="B32" s="11">
        <v>34</v>
      </c>
      <c r="C32" s="12"/>
      <c r="D32" s="11" t="s">
        <v>45</v>
      </c>
      <c r="E32" s="9">
        <v>930</v>
      </c>
    </row>
    <row r="33" spans="1:5" ht="25.5" x14ac:dyDescent="0.25">
      <c r="A33" s="11"/>
      <c r="B33" s="11"/>
      <c r="C33" s="12">
        <v>43</v>
      </c>
      <c r="D33" s="16" t="s">
        <v>38</v>
      </c>
      <c r="E33" s="9">
        <v>930</v>
      </c>
    </row>
    <row r="34" spans="1:5" ht="25.5" x14ac:dyDescent="0.25">
      <c r="A34" s="13">
        <v>4</v>
      </c>
      <c r="B34" s="14"/>
      <c r="C34" s="14"/>
      <c r="D34" s="27" t="s">
        <v>24</v>
      </c>
      <c r="E34" s="54">
        <f>E35+E37</f>
        <v>45425</v>
      </c>
    </row>
    <row r="35" spans="1:5" ht="38.25" x14ac:dyDescent="0.25">
      <c r="A35" s="15"/>
      <c r="B35" s="15">
        <v>42</v>
      </c>
      <c r="C35" s="15"/>
      <c r="D35" s="28" t="s">
        <v>39</v>
      </c>
      <c r="E35" s="9">
        <f>E36</f>
        <v>26800</v>
      </c>
    </row>
    <row r="36" spans="1:5" x14ac:dyDescent="0.25">
      <c r="A36" s="15"/>
      <c r="B36" s="15"/>
      <c r="C36" s="12">
        <v>43</v>
      </c>
      <c r="D36" s="12" t="s">
        <v>46</v>
      </c>
      <c r="E36" s="9">
        <v>26800</v>
      </c>
    </row>
    <row r="37" spans="1:5" ht="25.5" x14ac:dyDescent="0.25">
      <c r="A37" s="15"/>
      <c r="B37" s="15">
        <v>45</v>
      </c>
      <c r="C37" s="15"/>
      <c r="D37" s="28" t="s">
        <v>89</v>
      </c>
      <c r="E37" s="9">
        <f>E38</f>
        <v>18625</v>
      </c>
    </row>
    <row r="38" spans="1:5" x14ac:dyDescent="0.25">
      <c r="A38" s="15"/>
      <c r="B38" s="15"/>
      <c r="C38" s="17">
        <v>11</v>
      </c>
      <c r="D38" s="53" t="s">
        <v>18</v>
      </c>
      <c r="E38" s="9">
        <v>18625</v>
      </c>
    </row>
    <row r="39" spans="1:5" x14ac:dyDescent="0.25">
      <c r="A39" s="84" t="s">
        <v>44</v>
      </c>
      <c r="B39" s="85"/>
      <c r="C39" s="85"/>
      <c r="D39" s="86"/>
      <c r="E39" s="55">
        <f>E27+E34</f>
        <v>242645</v>
      </c>
    </row>
  </sheetData>
  <mergeCells count="7">
    <mergeCell ref="A39:D39"/>
    <mergeCell ref="A1:E1"/>
    <mergeCell ref="A3:E3"/>
    <mergeCell ref="A5:E5"/>
    <mergeCell ref="A7:E7"/>
    <mergeCell ref="A24:E24"/>
    <mergeCell ref="A21:D21"/>
  </mergeCells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opLeftCell="A31" workbookViewId="0">
      <selection activeCell="E24" sqref="E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5.28515625" customWidth="1"/>
    <col min="5" max="5" width="29.5703125" customWidth="1"/>
  </cols>
  <sheetData>
    <row r="1" spans="1:5" ht="42" customHeight="1" x14ac:dyDescent="0.25">
      <c r="A1" s="69" t="s">
        <v>83</v>
      </c>
      <c r="B1" s="69"/>
      <c r="C1" s="69"/>
      <c r="D1" s="69"/>
      <c r="E1" s="69"/>
    </row>
    <row r="2" spans="1:5" ht="18" x14ac:dyDescent="0.25">
      <c r="A2" s="5"/>
      <c r="B2" s="5"/>
      <c r="C2" s="5"/>
      <c r="D2" s="5"/>
      <c r="E2" s="5"/>
    </row>
    <row r="3" spans="1:5" ht="18" customHeight="1" x14ac:dyDescent="0.25">
      <c r="A3" s="69" t="s">
        <v>25</v>
      </c>
      <c r="B3" s="70"/>
      <c r="C3" s="70"/>
      <c r="D3" s="70"/>
      <c r="E3" s="70"/>
    </row>
    <row r="4" spans="1:5" ht="18" x14ac:dyDescent="0.25">
      <c r="A4" s="5"/>
      <c r="B4" s="5"/>
      <c r="C4" s="5"/>
      <c r="D4" s="5"/>
      <c r="E4" s="5"/>
    </row>
    <row r="5" spans="1:5" x14ac:dyDescent="0.25">
      <c r="A5" s="104" t="s">
        <v>27</v>
      </c>
      <c r="B5" s="105"/>
      <c r="C5" s="106"/>
      <c r="D5" s="21" t="s">
        <v>28</v>
      </c>
      <c r="E5" s="22" t="s">
        <v>34</v>
      </c>
    </row>
    <row r="6" spans="1:5" ht="25.5" x14ac:dyDescent="0.25">
      <c r="A6" s="98" t="s">
        <v>64</v>
      </c>
      <c r="B6" s="99"/>
      <c r="C6" s="100"/>
      <c r="D6" s="31" t="s">
        <v>65</v>
      </c>
      <c r="E6" s="54">
        <f>E7</f>
        <v>205317</v>
      </c>
    </row>
    <row r="7" spans="1:5" ht="25.5" x14ac:dyDescent="0.25">
      <c r="A7" s="98" t="s">
        <v>66</v>
      </c>
      <c r="B7" s="99"/>
      <c r="C7" s="100"/>
      <c r="D7" s="31" t="s">
        <v>67</v>
      </c>
      <c r="E7" s="54">
        <f>E8</f>
        <v>205317</v>
      </c>
    </row>
    <row r="8" spans="1:5" x14ac:dyDescent="0.25">
      <c r="A8" s="101" t="s">
        <v>57</v>
      </c>
      <c r="B8" s="102"/>
      <c r="C8" s="103"/>
      <c r="D8" s="62" t="s">
        <v>43</v>
      </c>
      <c r="E8" s="54">
        <f>E9</f>
        <v>205317</v>
      </c>
    </row>
    <row r="9" spans="1:5" x14ac:dyDescent="0.25">
      <c r="A9" s="92">
        <v>3</v>
      </c>
      <c r="B9" s="93"/>
      <c r="C9" s="94"/>
      <c r="D9" s="30" t="s">
        <v>22</v>
      </c>
      <c r="E9" s="9">
        <f>E10+E11+E12</f>
        <v>205317</v>
      </c>
    </row>
    <row r="10" spans="1:5" x14ac:dyDescent="0.25">
      <c r="A10" s="95">
        <v>31</v>
      </c>
      <c r="B10" s="96"/>
      <c r="C10" s="97"/>
      <c r="D10" s="30" t="s">
        <v>23</v>
      </c>
      <c r="E10" s="9"/>
    </row>
    <row r="11" spans="1:5" x14ac:dyDescent="0.25">
      <c r="A11" s="95">
        <v>32</v>
      </c>
      <c r="B11" s="96"/>
      <c r="C11" s="97"/>
      <c r="D11" s="30" t="s">
        <v>29</v>
      </c>
      <c r="E11" s="9">
        <v>204787</v>
      </c>
    </row>
    <row r="12" spans="1:5" x14ac:dyDescent="0.25">
      <c r="A12" s="95">
        <v>34</v>
      </c>
      <c r="B12" s="96"/>
      <c r="C12" s="97"/>
      <c r="D12" s="57" t="s">
        <v>45</v>
      </c>
      <c r="E12" s="9">
        <v>530</v>
      </c>
    </row>
    <row r="13" spans="1:5" ht="38.25" x14ac:dyDescent="0.25">
      <c r="A13" s="98" t="s">
        <v>58</v>
      </c>
      <c r="B13" s="99"/>
      <c r="C13" s="100"/>
      <c r="D13" s="31" t="s">
        <v>63</v>
      </c>
      <c r="E13" s="54">
        <f>E14+E46</f>
        <v>3019537</v>
      </c>
    </row>
    <row r="14" spans="1:5" ht="14.25" customHeight="1" x14ac:dyDescent="0.25">
      <c r="A14" s="98" t="s">
        <v>68</v>
      </c>
      <c r="B14" s="99"/>
      <c r="C14" s="100"/>
      <c r="D14" s="56" t="s">
        <v>69</v>
      </c>
      <c r="E14" s="54">
        <f>E15+E22+E26+E32+E36+E42</f>
        <v>2999627</v>
      </c>
    </row>
    <row r="15" spans="1:5" ht="15" customHeight="1" x14ac:dyDescent="0.25">
      <c r="A15" s="101" t="s">
        <v>61</v>
      </c>
      <c r="B15" s="102"/>
      <c r="C15" s="103"/>
      <c r="D15" s="62" t="s">
        <v>30</v>
      </c>
      <c r="E15" s="54">
        <f>E16+E20</f>
        <v>80970</v>
      </c>
    </row>
    <row r="16" spans="1:5" x14ac:dyDescent="0.25">
      <c r="A16" s="92">
        <v>3</v>
      </c>
      <c r="B16" s="93"/>
      <c r="C16" s="94"/>
      <c r="D16" s="30" t="s">
        <v>22</v>
      </c>
      <c r="E16" s="9">
        <f>E17+E18+E19</f>
        <v>79970</v>
      </c>
    </row>
    <row r="17" spans="1:5" x14ac:dyDescent="0.25">
      <c r="A17" s="95">
        <v>31</v>
      </c>
      <c r="B17" s="96"/>
      <c r="C17" s="97"/>
      <c r="D17" s="57" t="s">
        <v>23</v>
      </c>
      <c r="E17" s="9">
        <v>37370</v>
      </c>
    </row>
    <row r="18" spans="1:5" x14ac:dyDescent="0.25">
      <c r="A18" s="95">
        <v>32</v>
      </c>
      <c r="B18" s="96"/>
      <c r="C18" s="97"/>
      <c r="D18" s="30" t="s">
        <v>29</v>
      </c>
      <c r="E18" s="9">
        <v>42070</v>
      </c>
    </row>
    <row r="19" spans="1:5" x14ac:dyDescent="0.25">
      <c r="A19" s="95">
        <v>34</v>
      </c>
      <c r="B19" s="96"/>
      <c r="C19" s="97"/>
      <c r="D19" s="57" t="s">
        <v>45</v>
      </c>
      <c r="E19" s="9">
        <v>530</v>
      </c>
    </row>
    <row r="20" spans="1:5" ht="25.5" x14ac:dyDescent="0.25">
      <c r="A20" s="92">
        <v>4</v>
      </c>
      <c r="B20" s="93"/>
      <c r="C20" s="94"/>
      <c r="D20" s="30" t="s">
        <v>24</v>
      </c>
      <c r="E20" s="9">
        <f>E21</f>
        <v>1000</v>
      </c>
    </row>
    <row r="21" spans="1:5" ht="25.5" x14ac:dyDescent="0.25">
      <c r="A21" s="95">
        <v>42</v>
      </c>
      <c r="B21" s="96"/>
      <c r="C21" s="97"/>
      <c r="D21" s="30" t="s">
        <v>39</v>
      </c>
      <c r="E21" s="9">
        <v>1000</v>
      </c>
    </row>
    <row r="22" spans="1:5" ht="15" customHeight="1" x14ac:dyDescent="0.25">
      <c r="A22" s="101" t="s">
        <v>62</v>
      </c>
      <c r="B22" s="102"/>
      <c r="C22" s="103"/>
      <c r="D22" s="62" t="s">
        <v>46</v>
      </c>
      <c r="E22" s="54">
        <f>E23</f>
        <v>22256</v>
      </c>
    </row>
    <row r="23" spans="1:5" x14ac:dyDescent="0.25">
      <c r="A23" s="92">
        <v>3</v>
      </c>
      <c r="B23" s="93"/>
      <c r="C23" s="94"/>
      <c r="D23" s="57" t="s">
        <v>22</v>
      </c>
      <c r="E23" s="9">
        <f>E24+E25</f>
        <v>22256</v>
      </c>
    </row>
    <row r="24" spans="1:5" x14ac:dyDescent="0.25">
      <c r="A24" s="95">
        <v>31</v>
      </c>
      <c r="B24" s="96"/>
      <c r="C24" s="97"/>
      <c r="D24" s="57" t="s">
        <v>23</v>
      </c>
      <c r="E24" s="9">
        <v>17176</v>
      </c>
    </row>
    <row r="25" spans="1:5" x14ac:dyDescent="0.25">
      <c r="A25" s="95">
        <v>32</v>
      </c>
      <c r="B25" s="96"/>
      <c r="C25" s="97"/>
      <c r="D25" s="57" t="s">
        <v>29</v>
      </c>
      <c r="E25" s="9">
        <f>3980+1100</f>
        <v>5080</v>
      </c>
    </row>
    <row r="26" spans="1:5" ht="15" customHeight="1" x14ac:dyDescent="0.25">
      <c r="A26" s="101" t="s">
        <v>71</v>
      </c>
      <c r="B26" s="102"/>
      <c r="C26" s="103"/>
      <c r="D26" s="62" t="s">
        <v>72</v>
      </c>
      <c r="E26" s="54">
        <f>E27+E30</f>
        <v>2725991</v>
      </c>
    </row>
    <row r="27" spans="1:5" x14ac:dyDescent="0.25">
      <c r="A27" s="92">
        <v>3</v>
      </c>
      <c r="B27" s="93"/>
      <c r="C27" s="94"/>
      <c r="D27" s="57" t="s">
        <v>22</v>
      </c>
      <c r="E27" s="9">
        <f>E28+E29</f>
        <v>2658900</v>
      </c>
    </row>
    <row r="28" spans="1:5" x14ac:dyDescent="0.25">
      <c r="A28" s="95">
        <v>31</v>
      </c>
      <c r="B28" s="96"/>
      <c r="C28" s="97"/>
      <c r="D28" s="57" t="s">
        <v>23</v>
      </c>
      <c r="E28" s="9">
        <f>2176660+99550+359680</f>
        <v>2635890</v>
      </c>
    </row>
    <row r="29" spans="1:5" x14ac:dyDescent="0.25">
      <c r="A29" s="95">
        <v>32</v>
      </c>
      <c r="B29" s="96"/>
      <c r="C29" s="97"/>
      <c r="D29" s="57" t="s">
        <v>29</v>
      </c>
      <c r="E29" s="9">
        <f>400+660+19240+2710</f>
        <v>23010</v>
      </c>
    </row>
    <row r="30" spans="1:5" ht="25.5" x14ac:dyDescent="0.25">
      <c r="A30" s="92">
        <v>4</v>
      </c>
      <c r="B30" s="93"/>
      <c r="C30" s="94"/>
      <c r="D30" s="66" t="s">
        <v>24</v>
      </c>
      <c r="E30" s="9">
        <f>E31</f>
        <v>67091</v>
      </c>
    </row>
    <row r="31" spans="1:5" ht="25.5" x14ac:dyDescent="0.25">
      <c r="A31" s="95">
        <v>42</v>
      </c>
      <c r="B31" s="96"/>
      <c r="C31" s="97"/>
      <c r="D31" s="66" t="s">
        <v>39</v>
      </c>
      <c r="E31" s="9">
        <v>67091</v>
      </c>
    </row>
    <row r="32" spans="1:5" ht="15" customHeight="1" x14ac:dyDescent="0.25">
      <c r="A32" s="101" t="s">
        <v>70</v>
      </c>
      <c r="B32" s="102"/>
      <c r="C32" s="103"/>
      <c r="D32" s="62" t="s">
        <v>73</v>
      </c>
      <c r="E32" s="54">
        <f>E33</f>
        <v>13010</v>
      </c>
    </row>
    <row r="33" spans="1:5" x14ac:dyDescent="0.25">
      <c r="A33" s="92">
        <v>3</v>
      </c>
      <c r="B33" s="93"/>
      <c r="C33" s="94"/>
      <c r="D33" s="57" t="s">
        <v>22</v>
      </c>
      <c r="E33" s="9">
        <f>E34+E35</f>
        <v>13010</v>
      </c>
    </row>
    <row r="34" spans="1:5" x14ac:dyDescent="0.25">
      <c r="A34" s="95">
        <v>31</v>
      </c>
      <c r="B34" s="96"/>
      <c r="C34" s="97"/>
      <c r="D34" s="57" t="s">
        <v>23</v>
      </c>
      <c r="E34" s="9">
        <v>11680</v>
      </c>
    </row>
    <row r="35" spans="1:5" x14ac:dyDescent="0.25">
      <c r="A35" s="95">
        <v>32</v>
      </c>
      <c r="B35" s="96"/>
      <c r="C35" s="97"/>
      <c r="D35" s="57" t="s">
        <v>29</v>
      </c>
      <c r="E35" s="9">
        <v>1330</v>
      </c>
    </row>
    <row r="36" spans="1:5" ht="15" customHeight="1" x14ac:dyDescent="0.25">
      <c r="A36" s="101" t="s">
        <v>74</v>
      </c>
      <c r="B36" s="102"/>
      <c r="C36" s="103"/>
      <c r="D36" s="62" t="s">
        <v>75</v>
      </c>
      <c r="E36" s="54">
        <f>E37+E40</f>
        <v>157140</v>
      </c>
    </row>
    <row r="37" spans="1:5" x14ac:dyDescent="0.25">
      <c r="A37" s="92">
        <v>3</v>
      </c>
      <c r="B37" s="93"/>
      <c r="C37" s="94"/>
      <c r="D37" s="57" t="s">
        <v>22</v>
      </c>
      <c r="E37" s="9">
        <f>E38+E39</f>
        <v>151830</v>
      </c>
    </row>
    <row r="38" spans="1:5" x14ac:dyDescent="0.25">
      <c r="A38" s="95">
        <v>31</v>
      </c>
      <c r="B38" s="96"/>
      <c r="C38" s="97"/>
      <c r="D38" s="57" t="s">
        <v>23</v>
      </c>
      <c r="E38" s="9">
        <f>73260+1320+12210</f>
        <v>86790</v>
      </c>
    </row>
    <row r="39" spans="1:5" x14ac:dyDescent="0.25">
      <c r="A39" s="95">
        <v>32</v>
      </c>
      <c r="B39" s="96"/>
      <c r="C39" s="97"/>
      <c r="D39" s="57" t="s">
        <v>29</v>
      </c>
      <c r="E39" s="9">
        <f>25880+7300+3980+3980+3980+1330+1990+670+1330+14600</f>
        <v>65040</v>
      </c>
    </row>
    <row r="40" spans="1:5" ht="25.5" x14ac:dyDescent="0.25">
      <c r="A40" s="92">
        <v>4</v>
      </c>
      <c r="B40" s="93"/>
      <c r="C40" s="94"/>
      <c r="D40" s="57" t="s">
        <v>24</v>
      </c>
      <c r="E40" s="9">
        <f>E41</f>
        <v>5310</v>
      </c>
    </row>
    <row r="41" spans="1:5" ht="25.5" x14ac:dyDescent="0.25">
      <c r="A41" s="95">
        <v>42</v>
      </c>
      <c r="B41" s="96"/>
      <c r="C41" s="97"/>
      <c r="D41" s="57" t="s">
        <v>39</v>
      </c>
      <c r="E41" s="9">
        <v>5310</v>
      </c>
    </row>
    <row r="42" spans="1:5" ht="25.5" customHeight="1" x14ac:dyDescent="0.25">
      <c r="A42" s="101" t="s">
        <v>76</v>
      </c>
      <c r="B42" s="102"/>
      <c r="C42" s="103"/>
      <c r="D42" s="62" t="s">
        <v>77</v>
      </c>
      <c r="E42" s="54">
        <f>E43</f>
        <v>260</v>
      </c>
    </row>
    <row r="43" spans="1:5" x14ac:dyDescent="0.25">
      <c r="A43" s="92">
        <v>3</v>
      </c>
      <c r="B43" s="93"/>
      <c r="C43" s="94"/>
      <c r="D43" s="57" t="s">
        <v>22</v>
      </c>
      <c r="E43" s="9">
        <f>E44+E45+E69</f>
        <v>260</v>
      </c>
    </row>
    <row r="44" spans="1:5" x14ac:dyDescent="0.25">
      <c r="A44" s="95">
        <v>31</v>
      </c>
      <c r="B44" s="96"/>
      <c r="C44" s="97"/>
      <c r="D44" s="57" t="s">
        <v>23</v>
      </c>
      <c r="E44" s="9"/>
    </row>
    <row r="45" spans="1:5" x14ac:dyDescent="0.25">
      <c r="A45" s="95">
        <v>32</v>
      </c>
      <c r="B45" s="96"/>
      <c r="C45" s="97"/>
      <c r="D45" s="57" t="s">
        <v>29</v>
      </c>
      <c r="E45" s="9">
        <v>260</v>
      </c>
    </row>
    <row r="46" spans="1:5" x14ac:dyDescent="0.25">
      <c r="A46" s="98" t="s">
        <v>78</v>
      </c>
      <c r="B46" s="99"/>
      <c r="C46" s="100"/>
      <c r="D46" s="56" t="s">
        <v>79</v>
      </c>
      <c r="E46" s="54">
        <f>E47</f>
        <v>19910</v>
      </c>
    </row>
    <row r="47" spans="1:5" ht="25.5" customHeight="1" x14ac:dyDescent="0.25">
      <c r="A47" s="101" t="s">
        <v>80</v>
      </c>
      <c r="B47" s="102"/>
      <c r="C47" s="103"/>
      <c r="D47" s="62" t="s">
        <v>81</v>
      </c>
      <c r="E47" s="54">
        <f>E48</f>
        <v>19910</v>
      </c>
    </row>
    <row r="48" spans="1:5" x14ac:dyDescent="0.25">
      <c r="A48" s="92">
        <v>3</v>
      </c>
      <c r="B48" s="93"/>
      <c r="C48" s="94"/>
      <c r="D48" s="57" t="s">
        <v>22</v>
      </c>
      <c r="E48" s="9">
        <f>E49+E50+E73</f>
        <v>19910</v>
      </c>
    </row>
    <row r="49" spans="1:5" x14ac:dyDescent="0.25">
      <c r="A49" s="95">
        <v>31</v>
      </c>
      <c r="B49" s="96"/>
      <c r="C49" s="97"/>
      <c r="D49" s="57" t="s">
        <v>23</v>
      </c>
      <c r="E49" s="9">
        <v>17650</v>
      </c>
    </row>
    <row r="50" spans="1:5" x14ac:dyDescent="0.25">
      <c r="A50" s="95">
        <v>32</v>
      </c>
      <c r="B50" s="96"/>
      <c r="C50" s="97"/>
      <c r="D50" s="57" t="s">
        <v>29</v>
      </c>
      <c r="E50" s="9">
        <v>2260</v>
      </c>
    </row>
    <row r="52" spans="1:5" x14ac:dyDescent="0.25">
      <c r="A52" s="84" t="s">
        <v>44</v>
      </c>
      <c r="B52" s="85"/>
      <c r="C52" s="85"/>
      <c r="D52" s="86"/>
      <c r="E52" s="55">
        <f>E8+E15+E22+E26+E32+E36+E42+E47</f>
        <v>3224854</v>
      </c>
    </row>
  </sheetData>
  <mergeCells count="49">
    <mergeCell ref="A46:C46"/>
    <mergeCell ref="A52:D52"/>
    <mergeCell ref="A47:C47"/>
    <mergeCell ref="A48:C48"/>
    <mergeCell ref="A49:C49"/>
    <mergeCell ref="A50:C50"/>
    <mergeCell ref="A41:C41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26:C26"/>
    <mergeCell ref="A33:C33"/>
    <mergeCell ref="A32:C32"/>
    <mergeCell ref="A34:C34"/>
    <mergeCell ref="A35:C35"/>
    <mergeCell ref="A6:C6"/>
    <mergeCell ref="A7:C7"/>
    <mergeCell ref="A1:E1"/>
    <mergeCell ref="A3:E3"/>
    <mergeCell ref="A5:C5"/>
    <mergeCell ref="A8:C8"/>
    <mergeCell ref="A9:C9"/>
    <mergeCell ref="A11:C11"/>
    <mergeCell ref="A10:C10"/>
    <mergeCell ref="A18:C18"/>
    <mergeCell ref="A12:C12"/>
    <mergeCell ref="A17:C17"/>
    <mergeCell ref="A30:C30"/>
    <mergeCell ref="A31:C31"/>
    <mergeCell ref="A20:C20"/>
    <mergeCell ref="A21:C21"/>
    <mergeCell ref="A13:C13"/>
    <mergeCell ref="A14:C14"/>
    <mergeCell ref="A15:C15"/>
    <mergeCell ref="A16:C16"/>
    <mergeCell ref="A19:C19"/>
    <mergeCell ref="A27:C27"/>
    <mergeCell ref="A28:C28"/>
    <mergeCell ref="A29:C29"/>
    <mergeCell ref="A22:C22"/>
    <mergeCell ref="A23:C23"/>
    <mergeCell ref="A24:C24"/>
    <mergeCell ref="A25:C25"/>
  </mergeCells>
  <pageMargins left="0.7" right="0.7" top="0.75" bottom="0.75" header="0.3" footer="0.3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G22" sqref="G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9.42578125" customWidth="1"/>
    <col min="4" max="4" width="33.140625" customWidth="1"/>
    <col min="5" max="5" width="25.28515625" customWidth="1"/>
  </cols>
  <sheetData>
    <row r="1" spans="1:5" ht="42" customHeight="1" x14ac:dyDescent="0.25">
      <c r="A1" s="69" t="s">
        <v>82</v>
      </c>
      <c r="B1" s="69"/>
      <c r="C1" s="69"/>
      <c r="D1" s="69"/>
      <c r="E1" s="69"/>
    </row>
    <row r="2" spans="1:5" ht="18" x14ac:dyDescent="0.25">
      <c r="A2" s="26"/>
      <c r="B2" s="26"/>
      <c r="C2" s="26"/>
      <c r="D2" s="26"/>
      <c r="E2" s="26"/>
    </row>
    <row r="3" spans="1:5" ht="18" customHeight="1" x14ac:dyDescent="0.25">
      <c r="A3" s="69" t="s">
        <v>25</v>
      </c>
      <c r="B3" s="70"/>
      <c r="C3" s="70"/>
      <c r="D3" s="70"/>
      <c r="E3" s="70"/>
    </row>
    <row r="4" spans="1:5" ht="18" x14ac:dyDescent="0.25">
      <c r="A4" s="26"/>
      <c r="B4" s="26"/>
      <c r="C4" s="26"/>
      <c r="D4" s="26"/>
      <c r="E4" s="26"/>
    </row>
    <row r="5" spans="1:5" x14ac:dyDescent="0.25">
      <c r="A5" s="104" t="s">
        <v>27</v>
      </c>
      <c r="B5" s="105"/>
      <c r="C5" s="106"/>
      <c r="D5" s="21" t="s">
        <v>28</v>
      </c>
      <c r="E5" s="22" t="s">
        <v>34</v>
      </c>
    </row>
    <row r="6" spans="1:5" ht="25.5" x14ac:dyDescent="0.25">
      <c r="A6" s="98" t="s">
        <v>53</v>
      </c>
      <c r="B6" s="99"/>
      <c r="C6" s="100"/>
      <c r="D6" s="56" t="s">
        <v>54</v>
      </c>
      <c r="E6" s="54">
        <f>E7</f>
        <v>83330</v>
      </c>
    </row>
    <row r="7" spans="1:5" x14ac:dyDescent="0.25">
      <c r="A7" s="98" t="s">
        <v>55</v>
      </c>
      <c r="B7" s="99"/>
      <c r="C7" s="100"/>
      <c r="D7" s="56" t="s">
        <v>56</v>
      </c>
      <c r="E7" s="54">
        <f>E8</f>
        <v>83330</v>
      </c>
    </row>
    <row r="8" spans="1:5" s="61" customFormat="1" x14ac:dyDescent="0.25">
      <c r="A8" s="101" t="s">
        <v>57</v>
      </c>
      <c r="B8" s="102"/>
      <c r="C8" s="103"/>
      <c r="D8" s="62" t="s">
        <v>43</v>
      </c>
      <c r="E8" s="63">
        <f>E9</f>
        <v>83330</v>
      </c>
    </row>
    <row r="9" spans="1:5" x14ac:dyDescent="0.25">
      <c r="A9" s="92">
        <v>3</v>
      </c>
      <c r="B9" s="93"/>
      <c r="C9" s="94"/>
      <c r="D9" s="57" t="s">
        <v>22</v>
      </c>
      <c r="E9" s="9">
        <f>E10+E11</f>
        <v>83330</v>
      </c>
    </row>
    <row r="10" spans="1:5" x14ac:dyDescent="0.25">
      <c r="A10" s="95">
        <v>31</v>
      </c>
      <c r="B10" s="96"/>
      <c r="C10" s="97"/>
      <c r="D10" s="57" t="s">
        <v>23</v>
      </c>
      <c r="E10" s="9"/>
    </row>
    <row r="11" spans="1:5" x14ac:dyDescent="0.25">
      <c r="A11" s="95">
        <v>32</v>
      </c>
      <c r="B11" s="96"/>
      <c r="C11" s="97"/>
      <c r="D11" s="57" t="s">
        <v>29</v>
      </c>
      <c r="E11" s="9">
        <v>83330</v>
      </c>
    </row>
    <row r="12" spans="1:5" ht="38.25" x14ac:dyDescent="0.25">
      <c r="A12" s="98" t="s">
        <v>58</v>
      </c>
      <c r="B12" s="99"/>
      <c r="C12" s="100"/>
      <c r="D12" s="56" t="s">
        <v>63</v>
      </c>
      <c r="E12" s="54">
        <f>E13</f>
        <v>140690</v>
      </c>
    </row>
    <row r="13" spans="1:5" ht="14.25" customHeight="1" x14ac:dyDescent="0.25">
      <c r="A13" s="98" t="s">
        <v>59</v>
      </c>
      <c r="B13" s="99"/>
      <c r="C13" s="100"/>
      <c r="D13" s="56" t="s">
        <v>60</v>
      </c>
      <c r="E13" s="54">
        <f>E14+E17</f>
        <v>140690</v>
      </c>
    </row>
    <row r="14" spans="1:5" ht="15" customHeight="1" x14ac:dyDescent="0.25">
      <c r="A14" s="101" t="s">
        <v>61</v>
      </c>
      <c r="B14" s="102"/>
      <c r="C14" s="103"/>
      <c r="D14" s="62" t="s">
        <v>30</v>
      </c>
      <c r="E14" s="54">
        <f>E15</f>
        <v>3980</v>
      </c>
    </row>
    <row r="15" spans="1:5" x14ac:dyDescent="0.25">
      <c r="A15" s="92">
        <v>3</v>
      </c>
      <c r="B15" s="93"/>
      <c r="C15" s="94"/>
      <c r="D15" s="57" t="s">
        <v>22</v>
      </c>
      <c r="E15" s="9">
        <f>E16</f>
        <v>3980</v>
      </c>
    </row>
    <row r="16" spans="1:5" x14ac:dyDescent="0.25">
      <c r="A16" s="95">
        <v>32</v>
      </c>
      <c r="B16" s="96"/>
      <c r="C16" s="97"/>
      <c r="D16" s="57" t="s">
        <v>29</v>
      </c>
      <c r="E16" s="9">
        <v>3980</v>
      </c>
    </row>
    <row r="17" spans="1:5" ht="15" customHeight="1" x14ac:dyDescent="0.25">
      <c r="A17" s="101" t="s">
        <v>62</v>
      </c>
      <c r="B17" s="102"/>
      <c r="C17" s="103"/>
      <c r="D17" s="62" t="s">
        <v>46</v>
      </c>
      <c r="E17" s="54">
        <f>E18+E21</f>
        <v>136710</v>
      </c>
    </row>
    <row r="18" spans="1:5" x14ac:dyDescent="0.25">
      <c r="A18" s="92">
        <v>3</v>
      </c>
      <c r="B18" s="93"/>
      <c r="C18" s="94"/>
      <c r="D18" s="57" t="s">
        <v>22</v>
      </c>
      <c r="E18" s="9">
        <f>E19+E20</f>
        <v>109910</v>
      </c>
    </row>
    <row r="19" spans="1:5" x14ac:dyDescent="0.25">
      <c r="A19" s="95">
        <v>32</v>
      </c>
      <c r="B19" s="96"/>
      <c r="C19" s="97"/>
      <c r="D19" s="57" t="s">
        <v>29</v>
      </c>
      <c r="E19" s="9">
        <v>108980</v>
      </c>
    </row>
    <row r="20" spans="1:5" x14ac:dyDescent="0.25">
      <c r="A20" s="95">
        <v>34</v>
      </c>
      <c r="B20" s="96"/>
      <c r="C20" s="97"/>
      <c r="D20" s="57" t="s">
        <v>45</v>
      </c>
      <c r="E20" s="9">
        <v>930</v>
      </c>
    </row>
    <row r="21" spans="1:5" ht="25.5" x14ac:dyDescent="0.25">
      <c r="A21" s="92">
        <v>4</v>
      </c>
      <c r="B21" s="93"/>
      <c r="C21" s="94"/>
      <c r="D21" s="57" t="s">
        <v>24</v>
      </c>
      <c r="E21" s="9">
        <f>E22</f>
        <v>26800</v>
      </c>
    </row>
    <row r="22" spans="1:5" ht="25.5" x14ac:dyDescent="0.25">
      <c r="A22" s="95">
        <v>42</v>
      </c>
      <c r="B22" s="96"/>
      <c r="C22" s="97"/>
      <c r="D22" s="57" t="s">
        <v>39</v>
      </c>
      <c r="E22" s="9">
        <v>26800</v>
      </c>
    </row>
    <row r="23" spans="1:5" ht="25.5" customHeight="1" x14ac:dyDescent="0.25">
      <c r="A23" s="101" t="s">
        <v>80</v>
      </c>
      <c r="B23" s="102"/>
      <c r="C23" s="103"/>
      <c r="D23" s="64" t="s">
        <v>81</v>
      </c>
      <c r="E23" s="54">
        <f>E24</f>
        <v>18625</v>
      </c>
    </row>
    <row r="24" spans="1:5" ht="25.5" x14ac:dyDescent="0.25">
      <c r="A24" s="92">
        <v>4</v>
      </c>
      <c r="B24" s="93"/>
      <c r="C24" s="94"/>
      <c r="D24" s="65" t="s">
        <v>24</v>
      </c>
      <c r="E24" s="9">
        <f>E25+E26+E49</f>
        <v>18625</v>
      </c>
    </row>
    <row r="25" spans="1:5" ht="25.5" x14ac:dyDescent="0.25">
      <c r="A25" s="95">
        <v>45</v>
      </c>
      <c r="B25" s="96"/>
      <c r="C25" s="97"/>
      <c r="D25" s="65" t="s">
        <v>89</v>
      </c>
      <c r="E25" s="9">
        <v>18625</v>
      </c>
    </row>
    <row r="27" spans="1:5" x14ac:dyDescent="0.25">
      <c r="A27" s="84" t="s">
        <v>44</v>
      </c>
      <c r="B27" s="85"/>
      <c r="C27" s="85"/>
      <c r="D27" s="86"/>
      <c r="E27" s="55">
        <f>E8+E14+E17+E23</f>
        <v>242645</v>
      </c>
    </row>
  </sheetData>
  <mergeCells count="24">
    <mergeCell ref="A27:D27"/>
    <mergeCell ref="A22:C22"/>
    <mergeCell ref="A18:C18"/>
    <mergeCell ref="A19:C19"/>
    <mergeCell ref="A20:C20"/>
    <mergeCell ref="A21:C21"/>
    <mergeCell ref="A23:C23"/>
    <mergeCell ref="A24:C24"/>
    <mergeCell ref="A25:C25"/>
    <mergeCell ref="A15:C15"/>
    <mergeCell ref="A16:C16"/>
    <mergeCell ref="A17:C17"/>
    <mergeCell ref="A9:C9"/>
    <mergeCell ref="A10:C10"/>
    <mergeCell ref="A11:C11"/>
    <mergeCell ref="A12:C12"/>
    <mergeCell ref="A13:C13"/>
    <mergeCell ref="A14:C14"/>
    <mergeCell ref="A8:C8"/>
    <mergeCell ref="A1:E1"/>
    <mergeCell ref="A3:E3"/>
    <mergeCell ref="A5:C5"/>
    <mergeCell ref="A6:C6"/>
    <mergeCell ref="A7:C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rashoda-ŠKOLA</vt:lpstr>
      <vt:lpstr>Račun prihoda i rashoda - DOM</vt:lpstr>
      <vt:lpstr>POSEBNI DIO-ŠKOLA</vt:lpstr>
      <vt:lpstr>POSEBNI DIO-DOM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2023-03-20T10:30:12Z</cp:lastPrinted>
  <dcterms:created xsi:type="dcterms:W3CDTF">2022-08-12T12:51:27Z</dcterms:created>
  <dcterms:modified xsi:type="dcterms:W3CDTF">2023-03-20T10:37:43Z</dcterms:modified>
</cp:coreProperties>
</file>